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165" windowWidth="23640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" i="1" l="1"/>
  <c r="Q2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Q3" i="1"/>
  <c r="Q4" i="1"/>
  <c r="Q5" i="1"/>
  <c r="Q6" i="1"/>
  <c r="Q7" i="1"/>
  <c r="Q8" i="1"/>
  <c r="Q9" i="1"/>
  <c r="Q10" i="1"/>
  <c r="Q11" i="1"/>
  <c r="Q12" i="1"/>
  <c r="Q13" i="1"/>
  <c r="Q14" i="1"/>
  <c r="T9" i="1" l="1"/>
  <c r="T10" i="1"/>
  <c r="T11" i="1"/>
  <c r="T12" i="1"/>
  <c r="T13" i="1"/>
  <c r="T2" i="1"/>
  <c r="O9" i="1"/>
  <c r="O10" i="1"/>
  <c r="O11" i="1"/>
  <c r="O12" i="1"/>
  <c r="O13" i="1"/>
  <c r="O2" i="1"/>
  <c r="S3" i="1"/>
  <c r="S4" i="1"/>
  <c r="S5" i="1"/>
  <c r="S6" i="1"/>
  <c r="S7" i="1"/>
  <c r="S8" i="1"/>
  <c r="S9" i="1"/>
  <c r="S10" i="1"/>
  <c r="S11" i="1"/>
  <c r="S12" i="1"/>
  <c r="S13" i="1"/>
  <c r="S14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I4" i="1"/>
  <c r="I5" i="1"/>
  <c r="I6" i="1"/>
  <c r="I7" i="1"/>
  <c r="I8" i="1"/>
  <c r="I9" i="1"/>
  <c r="I10" i="1"/>
  <c r="I11" i="1"/>
  <c r="I13" i="1"/>
  <c r="I14" i="1"/>
  <c r="I2" i="1"/>
  <c r="G3" i="1"/>
  <c r="G4" i="1"/>
  <c r="G9" i="1"/>
  <c r="G10" i="1"/>
  <c r="G11" i="1"/>
  <c r="G12" i="1"/>
  <c r="N12" i="1" s="1"/>
  <c r="G13" i="1"/>
  <c r="G14" i="1"/>
  <c r="G2" i="1"/>
  <c r="N2" i="1" s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N3" i="1" l="1"/>
  <c r="O3" i="1" s="1"/>
  <c r="T3" i="1" s="1"/>
  <c r="I17" i="1"/>
  <c r="N13" i="1"/>
  <c r="N5" i="1"/>
  <c r="O5" i="1" s="1"/>
  <c r="T5" i="1" s="1"/>
  <c r="N4" i="1"/>
  <c r="O4" i="1" s="1"/>
  <c r="T4" i="1" s="1"/>
  <c r="N11" i="1"/>
  <c r="N10" i="1"/>
  <c r="N9" i="1"/>
  <c r="N8" i="1"/>
  <c r="O8" i="1" s="1"/>
  <c r="T8" i="1" s="1"/>
  <c r="N7" i="1"/>
  <c r="O7" i="1" s="1"/>
  <c r="T7" i="1" s="1"/>
  <c r="N14" i="1"/>
  <c r="O14" i="1" s="1"/>
  <c r="T14" i="1" s="1"/>
  <c r="N6" i="1"/>
  <c r="O6" i="1" s="1"/>
  <c r="T6" i="1" s="1"/>
  <c r="U2" i="1" l="1"/>
</calcChain>
</file>

<file path=xl/sharedStrings.xml><?xml version="1.0" encoding="utf-8"?>
<sst xmlns="http://schemas.openxmlformats.org/spreadsheetml/2006/main" count="64" uniqueCount="49">
  <si>
    <t>Name</t>
  </si>
  <si>
    <t>ID</t>
  </si>
  <si>
    <t>A1</t>
  </si>
  <si>
    <t>A2</t>
  </si>
  <si>
    <t>A3</t>
  </si>
  <si>
    <t>A4</t>
  </si>
  <si>
    <t>M1</t>
  </si>
  <si>
    <t>M2</t>
  </si>
  <si>
    <t>AT</t>
  </si>
  <si>
    <t>Avila,Steven Jose</t>
  </si>
  <si>
    <t>Bolin,Axel Daniel</t>
  </si>
  <si>
    <t>Bonilla,Sebastian</t>
  </si>
  <si>
    <t>Flores,Hector A</t>
  </si>
  <si>
    <t>Gaeth,Lance J</t>
  </si>
  <si>
    <t>Hampton,Russel Wade</t>
  </si>
  <si>
    <t>Hornik,Johnathan Ryan</t>
  </si>
  <si>
    <t>Le,Truc Thi Phuong</t>
  </si>
  <si>
    <t>Ticer,Michael Craig</t>
  </si>
  <si>
    <t>Tran,Jenny Nguyen</t>
  </si>
  <si>
    <t>Tran,Quan Anh</t>
  </si>
  <si>
    <t>Yang Tzu-Wei</t>
  </si>
  <si>
    <t>van Esch,Mark</t>
  </si>
  <si>
    <t>FL</t>
  </si>
  <si>
    <t>Weight</t>
  </si>
  <si>
    <t>Assignments</t>
  </si>
  <si>
    <t>Curve funcs</t>
  </si>
  <si>
    <t>x*0.97</t>
  </si>
  <si>
    <t>x</t>
  </si>
  <si>
    <t>x*0.99</t>
  </si>
  <si>
    <t>x+2</t>
  </si>
  <si>
    <t>Assignments weight</t>
  </si>
  <si>
    <t>Curved A1</t>
  </si>
  <si>
    <t>Curved A3</t>
  </si>
  <si>
    <t>Curved A4</t>
  </si>
  <si>
    <t>A1*0.1+A2*0.38+A3*0.26+A4*0.26</t>
  </si>
  <si>
    <t>Assign Sum</t>
  </si>
  <si>
    <t>M1 Sum</t>
  </si>
  <si>
    <t>M2 Sum</t>
  </si>
  <si>
    <t>Total</t>
  </si>
  <si>
    <t>FL Sum</t>
  </si>
  <si>
    <t>AT Sum</t>
  </si>
  <si>
    <t>Weighted Assign</t>
  </si>
  <si>
    <t>Average</t>
  </si>
  <si>
    <t>B</t>
  </si>
  <si>
    <t>C-</t>
  </si>
  <si>
    <t>C+</t>
  </si>
  <si>
    <t>C</t>
  </si>
  <si>
    <t>B+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</si>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</sst>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1" fillId="0" borderId="0" xfId="1" applyFont="1"/>
    <xf numFmtId="9" fontId="0" fillId="0" borderId="0" xfId="0" applyNumberFormat="1"/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cticer@uh.ed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bonilla@uh.edu" TargetMode="External"/><Relationship Id="rId7" Type="http://schemas.openxmlformats.org/officeDocument/2006/relationships/hyperlink" Target="mailto:ttle46@uh.edu" TargetMode="External"/><Relationship Id="rId12" Type="http://schemas.openxmlformats.org/officeDocument/2006/relationships/hyperlink" Target="mailto:mvanesch@uh.edu" TargetMode="External"/><Relationship Id="rId2" Type="http://schemas.openxmlformats.org/officeDocument/2006/relationships/hyperlink" Target="mailto:adbolin@uh.edu" TargetMode="External"/><Relationship Id="rId1" Type="http://schemas.openxmlformats.org/officeDocument/2006/relationships/hyperlink" Target="mailto:sjavila@uh.edu" TargetMode="External"/><Relationship Id="rId6" Type="http://schemas.openxmlformats.org/officeDocument/2006/relationships/hyperlink" Target="mailto:rwhampton@uh.edu" TargetMode="External"/><Relationship Id="rId11" Type="http://schemas.openxmlformats.org/officeDocument/2006/relationships/hyperlink" Target="mailto:twyang@uh.edu" TargetMode="External"/><Relationship Id="rId5" Type="http://schemas.openxmlformats.org/officeDocument/2006/relationships/hyperlink" Target="mailto:ljgaeth@uh.edu" TargetMode="External"/><Relationship Id="rId10" Type="http://schemas.openxmlformats.org/officeDocument/2006/relationships/hyperlink" Target="mailto:qatran3@uh.edu" TargetMode="External"/><Relationship Id="rId4" Type="http://schemas.openxmlformats.org/officeDocument/2006/relationships/hyperlink" Target="mailto:haflores@uh.edu" TargetMode="External"/><Relationship Id="rId9" Type="http://schemas.openxmlformats.org/officeDocument/2006/relationships/hyperlink" Target="mailto:jntran9@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workbookViewId="0">
      <selection activeCell="U2" sqref="U2"/>
    </sheetView>
  </sheetViews>
  <sheetFormatPr defaultRowHeight="15" x14ac:dyDescent="0.25"/>
  <cols>
    <col min="4" max="4" width="9.140625" style="4"/>
    <col min="7" max="7" width="9.140625" style="4"/>
    <col min="9" max="9" width="9.140625" style="4"/>
    <col min="15" max="15" width="9.140625" style="4"/>
    <col min="18" max="19" width="9.140625" style="4"/>
  </cols>
  <sheetData>
    <row r="1" spans="1:22" x14ac:dyDescent="0.25">
      <c r="A1" t="s">
        <v>0</v>
      </c>
      <c r="B1" t="s">
        <v>1</v>
      </c>
      <c r="C1" t="s">
        <v>2</v>
      </c>
      <c r="D1" s="4" t="s">
        <v>31</v>
      </c>
      <c r="E1" t="s">
        <v>3</v>
      </c>
      <c r="F1" t="s">
        <v>4</v>
      </c>
      <c r="G1" s="4" t="s">
        <v>32</v>
      </c>
      <c r="H1" t="s">
        <v>5</v>
      </c>
      <c r="I1" s="4" t="s">
        <v>33</v>
      </c>
      <c r="J1" t="s">
        <v>6</v>
      </c>
      <c r="K1" t="s">
        <v>7</v>
      </c>
      <c r="L1" t="s">
        <v>22</v>
      </c>
      <c r="M1" t="s">
        <v>8</v>
      </c>
      <c r="N1" t="s">
        <v>41</v>
      </c>
      <c r="O1" s="4" t="s">
        <v>35</v>
      </c>
      <c r="P1" t="s">
        <v>36</v>
      </c>
      <c r="Q1" t="s">
        <v>37</v>
      </c>
      <c r="R1" s="4" t="s">
        <v>39</v>
      </c>
      <c r="S1" s="4" t="s">
        <v>40</v>
      </c>
      <c r="T1" t="s">
        <v>38</v>
      </c>
      <c r="U1" t="s">
        <v>42</v>
      </c>
    </row>
    <row r="2" spans="1:22" x14ac:dyDescent="0.25">
      <c r="A2" s="2" t="s">
        <v>9</v>
      </c>
      <c r="B2">
        <v>1094677</v>
      </c>
      <c r="C2">
        <v>92</v>
      </c>
      <c r="D2" s="4">
        <f>C2*0.97</f>
        <v>89.24</v>
      </c>
      <c r="E2" s="1">
        <v>91.904761899999997</v>
      </c>
      <c r="F2">
        <v>65.17</v>
      </c>
      <c r="G2" s="4">
        <f>F2*0.99</f>
        <v>64.518299999999996</v>
      </c>
      <c r="H2">
        <v>75</v>
      </c>
      <c r="I2" s="4">
        <f>H2+2</f>
        <v>77</v>
      </c>
      <c r="J2">
        <v>80</v>
      </c>
      <c r="K2">
        <v>90</v>
      </c>
      <c r="L2">
        <v>73</v>
      </c>
      <c r="M2">
        <v>100</v>
      </c>
      <c r="N2">
        <f t="shared" ref="N2:N14" si="0">D2*0.1+E2*0.38+G2*0.26+I2*0.26</f>
        <v>80.642567521999993</v>
      </c>
      <c r="O2" s="4">
        <f>N2*0.45</f>
        <v>36.289155384899999</v>
      </c>
      <c r="P2">
        <f>J2*0.17</f>
        <v>13.600000000000001</v>
      </c>
      <c r="Q2">
        <f>K2*0.17</f>
        <v>15.3</v>
      </c>
      <c r="R2" s="4">
        <f>L2*0.2</f>
        <v>14.600000000000001</v>
      </c>
      <c r="S2" s="4">
        <f>M2*0.01</f>
        <v>1</v>
      </c>
      <c r="T2">
        <f>SUM(O2:S2)</f>
        <v>80.789155384899999</v>
      </c>
      <c r="U2">
        <f>AVERAGE(T2:T14)</f>
        <v>78.054312060289234</v>
      </c>
      <c r="V2" t="s">
        <v>43</v>
      </c>
    </row>
    <row r="3" spans="1:22" x14ac:dyDescent="0.25">
      <c r="A3" s="2" t="s">
        <v>10</v>
      </c>
      <c r="B3">
        <v>1305916</v>
      </c>
      <c r="C3">
        <v>92</v>
      </c>
      <c r="D3" s="4">
        <f t="shared" ref="D3:D14" si="1">C3*0.97</f>
        <v>89.24</v>
      </c>
      <c r="E3" s="1">
        <v>76.190476189999998</v>
      </c>
      <c r="F3">
        <v>62.17</v>
      </c>
      <c r="G3" s="4">
        <f>F3*0.99</f>
        <v>61.548300000000005</v>
      </c>
      <c r="H3">
        <v>43</v>
      </c>
      <c r="I3" s="4">
        <v>45</v>
      </c>
      <c r="J3">
        <v>63</v>
      </c>
      <c r="K3">
        <v>77</v>
      </c>
      <c r="L3">
        <v>46</v>
      </c>
      <c r="M3">
        <v>75</v>
      </c>
      <c r="N3" s="4">
        <f t="shared" si="0"/>
        <v>65.578938952199991</v>
      </c>
      <c r="O3" s="4">
        <f t="shared" ref="O3:O14" si="2">N3*0.45</f>
        <v>29.510522528489997</v>
      </c>
      <c r="P3" s="4">
        <f t="shared" ref="P3:P14" si="3">J3*0.17</f>
        <v>10.71</v>
      </c>
      <c r="Q3" s="4">
        <f t="shared" ref="Q3:Q14" si="4">K3*0.17</f>
        <v>13.090000000000002</v>
      </c>
      <c r="R3" s="4">
        <f t="shared" ref="R3:R14" si="5">L3*0.2</f>
        <v>9.2000000000000011</v>
      </c>
      <c r="S3" s="4">
        <f t="shared" ref="S3:S14" si="6">M3*0.01</f>
        <v>0.75</v>
      </c>
      <c r="T3" s="4">
        <f t="shared" ref="T3:T14" si="7">SUM(O3:S3)</f>
        <v>63.26052252849</v>
      </c>
      <c r="V3" t="s">
        <v>44</v>
      </c>
    </row>
    <row r="4" spans="1:22" x14ac:dyDescent="0.25">
      <c r="A4" s="2" t="s">
        <v>11</v>
      </c>
      <c r="B4">
        <v>1287299</v>
      </c>
      <c r="C4">
        <v>72</v>
      </c>
      <c r="D4" s="4">
        <f t="shared" si="1"/>
        <v>69.84</v>
      </c>
      <c r="E4" s="1">
        <v>79.52380952</v>
      </c>
      <c r="F4">
        <v>65.17</v>
      </c>
      <c r="G4" s="4">
        <f t="shared" ref="G4:G14" si="8">F4*0.99</f>
        <v>64.518299999999996</v>
      </c>
      <c r="H4">
        <v>73</v>
      </c>
      <c r="I4" s="4">
        <f t="shared" ref="I4:I14" si="9">H4+2</f>
        <v>75</v>
      </c>
      <c r="J4">
        <v>66</v>
      </c>
      <c r="K4">
        <v>77</v>
      </c>
      <c r="L4">
        <v>73</v>
      </c>
      <c r="M4">
        <v>100</v>
      </c>
      <c r="N4" s="4">
        <f t="shared" si="0"/>
        <v>73.477805617599998</v>
      </c>
      <c r="O4" s="4">
        <f t="shared" si="2"/>
        <v>33.065012527919997</v>
      </c>
      <c r="P4" s="4">
        <f t="shared" si="3"/>
        <v>11.22</v>
      </c>
      <c r="Q4" s="4">
        <f t="shared" si="4"/>
        <v>13.090000000000002</v>
      </c>
      <c r="R4" s="4">
        <f t="shared" si="5"/>
        <v>14.600000000000001</v>
      </c>
      <c r="S4" s="4">
        <f t="shared" si="6"/>
        <v>1</v>
      </c>
      <c r="T4" s="4">
        <f t="shared" si="7"/>
        <v>72.975012527920001</v>
      </c>
      <c r="V4" t="s">
        <v>45</v>
      </c>
    </row>
    <row r="5" spans="1:22" x14ac:dyDescent="0.25">
      <c r="A5" s="2" t="s">
        <v>12</v>
      </c>
      <c r="B5">
        <v>1135707</v>
      </c>
      <c r="C5">
        <v>72</v>
      </c>
      <c r="D5" s="4">
        <f t="shared" si="1"/>
        <v>69.84</v>
      </c>
      <c r="E5" s="1">
        <v>63.333333330000002</v>
      </c>
      <c r="F5">
        <v>79.44</v>
      </c>
      <c r="G5" s="4">
        <v>80.8</v>
      </c>
      <c r="H5">
        <v>75</v>
      </c>
      <c r="I5" s="4">
        <f t="shared" si="9"/>
        <v>77</v>
      </c>
      <c r="J5">
        <v>54</v>
      </c>
      <c r="K5">
        <v>56</v>
      </c>
      <c r="L5">
        <v>78</v>
      </c>
      <c r="M5">
        <v>75</v>
      </c>
      <c r="N5" s="4">
        <f t="shared" si="0"/>
        <v>72.078666665399993</v>
      </c>
      <c r="O5" s="4">
        <f t="shared" si="2"/>
        <v>32.435399999429997</v>
      </c>
      <c r="P5" s="4">
        <f t="shared" si="3"/>
        <v>9.1800000000000015</v>
      </c>
      <c r="Q5" s="4">
        <f t="shared" si="4"/>
        <v>9.5200000000000014</v>
      </c>
      <c r="R5" s="4">
        <f t="shared" si="5"/>
        <v>15.600000000000001</v>
      </c>
      <c r="S5" s="4">
        <f t="shared" si="6"/>
        <v>0.75</v>
      </c>
      <c r="T5" s="4">
        <f t="shared" si="7"/>
        <v>67.485399999430001</v>
      </c>
      <c r="V5" t="s">
        <v>46</v>
      </c>
    </row>
    <row r="6" spans="1:22" x14ac:dyDescent="0.25">
      <c r="A6" s="2" t="s">
        <v>13</v>
      </c>
      <c r="B6">
        <v>1195948</v>
      </c>
      <c r="C6">
        <v>86</v>
      </c>
      <c r="D6" s="4">
        <f t="shared" si="1"/>
        <v>83.42</v>
      </c>
      <c r="E6" s="1">
        <v>50.47619048</v>
      </c>
      <c r="F6">
        <v>79.44</v>
      </c>
      <c r="G6" s="4">
        <v>80.8</v>
      </c>
      <c r="H6">
        <v>75</v>
      </c>
      <c r="I6" s="4">
        <f t="shared" si="9"/>
        <v>77</v>
      </c>
      <c r="J6">
        <v>70</v>
      </c>
      <c r="K6">
        <v>62</v>
      </c>
      <c r="L6">
        <v>75</v>
      </c>
      <c r="M6">
        <v>50</v>
      </c>
      <c r="N6" s="4">
        <f t="shared" si="0"/>
        <v>68.550952382399998</v>
      </c>
      <c r="O6" s="4">
        <f t="shared" si="2"/>
        <v>30.847928572080001</v>
      </c>
      <c r="P6" s="4">
        <f t="shared" si="3"/>
        <v>11.9</v>
      </c>
      <c r="Q6" s="4">
        <f t="shared" si="4"/>
        <v>10.540000000000001</v>
      </c>
      <c r="R6" s="4">
        <f t="shared" si="5"/>
        <v>15</v>
      </c>
      <c r="S6" s="4">
        <f t="shared" si="6"/>
        <v>0.5</v>
      </c>
      <c r="T6" s="4">
        <f t="shared" si="7"/>
        <v>68.787928572080006</v>
      </c>
      <c r="V6" t="s">
        <v>46</v>
      </c>
    </row>
    <row r="7" spans="1:22" x14ac:dyDescent="0.25">
      <c r="A7" s="2" t="s">
        <v>14</v>
      </c>
      <c r="B7">
        <v>961589</v>
      </c>
      <c r="C7">
        <v>96</v>
      </c>
      <c r="D7" s="4">
        <f t="shared" si="1"/>
        <v>93.12</v>
      </c>
      <c r="E7" s="1">
        <v>93.809523810000002</v>
      </c>
      <c r="F7">
        <v>79.44</v>
      </c>
      <c r="G7" s="4">
        <v>80.8</v>
      </c>
      <c r="H7">
        <v>75</v>
      </c>
      <c r="I7" s="4">
        <f t="shared" si="9"/>
        <v>77</v>
      </c>
      <c r="J7">
        <v>75</v>
      </c>
      <c r="K7">
        <v>94</v>
      </c>
      <c r="L7">
        <v>68</v>
      </c>
      <c r="M7">
        <v>100</v>
      </c>
      <c r="N7" s="4">
        <f t="shared" si="0"/>
        <v>85.987619047799996</v>
      </c>
      <c r="O7" s="4">
        <f t="shared" si="2"/>
        <v>38.694428571510002</v>
      </c>
      <c r="P7" s="4">
        <f t="shared" si="3"/>
        <v>12.750000000000002</v>
      </c>
      <c r="Q7" s="4">
        <f t="shared" si="4"/>
        <v>15.98</v>
      </c>
      <c r="R7" s="4">
        <f t="shared" si="5"/>
        <v>13.600000000000001</v>
      </c>
      <c r="S7" s="4">
        <f t="shared" si="6"/>
        <v>1</v>
      </c>
      <c r="T7" s="4">
        <f t="shared" si="7"/>
        <v>82.024428571510015</v>
      </c>
      <c r="V7" t="s">
        <v>47</v>
      </c>
    </row>
    <row r="8" spans="1:22" x14ac:dyDescent="0.25">
      <c r="A8" t="s">
        <v>15</v>
      </c>
      <c r="B8">
        <v>1172031</v>
      </c>
      <c r="C8">
        <v>96</v>
      </c>
      <c r="D8" s="4">
        <f t="shared" si="1"/>
        <v>93.12</v>
      </c>
      <c r="E8" s="1">
        <v>88.095238100000003</v>
      </c>
      <c r="F8">
        <v>79.44</v>
      </c>
      <c r="G8" s="4">
        <v>80.8</v>
      </c>
      <c r="H8">
        <v>77</v>
      </c>
      <c r="I8" s="4">
        <f t="shared" si="9"/>
        <v>79</v>
      </c>
      <c r="J8">
        <v>90</v>
      </c>
      <c r="K8">
        <v>88</v>
      </c>
      <c r="L8">
        <v>81</v>
      </c>
      <c r="M8">
        <v>100</v>
      </c>
      <c r="N8" s="4">
        <f t="shared" si="0"/>
        <v>84.336190477999992</v>
      </c>
      <c r="O8" s="4">
        <f t="shared" si="2"/>
        <v>37.951285715099999</v>
      </c>
      <c r="P8" s="4">
        <f t="shared" si="3"/>
        <v>15.3</v>
      </c>
      <c r="Q8" s="4">
        <f t="shared" si="4"/>
        <v>14.96</v>
      </c>
      <c r="R8" s="4">
        <f t="shared" si="5"/>
        <v>16.2</v>
      </c>
      <c r="S8" s="4">
        <f t="shared" si="6"/>
        <v>1</v>
      </c>
      <c r="T8" s="4">
        <f t="shared" si="7"/>
        <v>85.411285715099993</v>
      </c>
      <c r="V8" t="s">
        <v>47</v>
      </c>
    </row>
    <row r="9" spans="1:22" x14ac:dyDescent="0.25">
      <c r="A9" s="2" t="s">
        <v>16</v>
      </c>
      <c r="B9">
        <v>1289342</v>
      </c>
      <c r="C9">
        <v>96</v>
      </c>
      <c r="D9" s="4">
        <f t="shared" si="1"/>
        <v>93.12</v>
      </c>
      <c r="E9" s="1">
        <v>70.47619048</v>
      </c>
      <c r="F9">
        <v>90.56</v>
      </c>
      <c r="G9" s="4">
        <f t="shared" si="8"/>
        <v>89.654399999999995</v>
      </c>
      <c r="H9">
        <v>92</v>
      </c>
      <c r="I9" s="4">
        <f t="shared" si="9"/>
        <v>94</v>
      </c>
      <c r="J9">
        <v>77</v>
      </c>
      <c r="K9">
        <v>75</v>
      </c>
      <c r="L9">
        <v>84</v>
      </c>
      <c r="M9">
        <v>100</v>
      </c>
      <c r="N9" s="4">
        <f t="shared" si="0"/>
        <v>83.843096382400006</v>
      </c>
      <c r="O9" s="4">
        <f t="shared" si="2"/>
        <v>37.729393372080004</v>
      </c>
      <c r="P9" s="4">
        <f t="shared" si="3"/>
        <v>13.090000000000002</v>
      </c>
      <c r="Q9" s="4">
        <f t="shared" si="4"/>
        <v>12.750000000000002</v>
      </c>
      <c r="R9" s="4">
        <f t="shared" si="5"/>
        <v>16.8</v>
      </c>
      <c r="S9" s="4">
        <f t="shared" si="6"/>
        <v>1</v>
      </c>
      <c r="T9" s="4">
        <f t="shared" si="7"/>
        <v>81.369393372080012</v>
      </c>
      <c r="V9" t="s">
        <v>43</v>
      </c>
    </row>
    <row r="10" spans="1:22" x14ac:dyDescent="0.25">
      <c r="A10" s="2" t="s">
        <v>17</v>
      </c>
      <c r="B10" s="1">
        <v>1361857</v>
      </c>
      <c r="C10" s="1">
        <v>100</v>
      </c>
      <c r="D10" s="4">
        <f t="shared" si="1"/>
        <v>97</v>
      </c>
      <c r="E10" s="1">
        <v>91.904761899999997</v>
      </c>
      <c r="F10">
        <v>88.52</v>
      </c>
      <c r="G10" s="4">
        <f t="shared" si="8"/>
        <v>87.634799999999998</v>
      </c>
      <c r="H10">
        <v>93</v>
      </c>
      <c r="I10" s="4">
        <f t="shared" si="9"/>
        <v>95</v>
      </c>
      <c r="J10">
        <v>96</v>
      </c>
      <c r="K10">
        <v>93</v>
      </c>
      <c r="L10">
        <v>86</v>
      </c>
      <c r="M10">
        <v>100</v>
      </c>
      <c r="N10" s="4">
        <f t="shared" si="0"/>
        <v>92.108857522000008</v>
      </c>
      <c r="O10" s="4">
        <f t="shared" si="2"/>
        <v>41.448985884900004</v>
      </c>
      <c r="P10" s="4">
        <f t="shared" si="3"/>
        <v>16.32</v>
      </c>
      <c r="Q10" s="4">
        <f t="shared" si="4"/>
        <v>15.81</v>
      </c>
      <c r="R10" s="4">
        <f t="shared" si="5"/>
        <v>17.2</v>
      </c>
      <c r="S10" s="4">
        <f t="shared" si="6"/>
        <v>1</v>
      </c>
      <c r="T10" s="4">
        <f t="shared" si="7"/>
        <v>91.77898588490001</v>
      </c>
      <c r="V10" t="s">
        <v>48</v>
      </c>
    </row>
    <row r="11" spans="1:22" x14ac:dyDescent="0.25">
      <c r="A11" s="2" t="s">
        <v>18</v>
      </c>
      <c r="B11" s="1">
        <v>1202855</v>
      </c>
      <c r="C11" s="1">
        <v>100</v>
      </c>
      <c r="D11" s="4">
        <f t="shared" si="1"/>
        <v>97</v>
      </c>
      <c r="E11" s="1">
        <v>77.142857140000004</v>
      </c>
      <c r="F11">
        <v>90.56</v>
      </c>
      <c r="G11" s="4">
        <f t="shared" si="8"/>
        <v>89.654399999999995</v>
      </c>
      <c r="H11">
        <v>75</v>
      </c>
      <c r="I11" s="4">
        <f t="shared" si="9"/>
        <v>77</v>
      </c>
      <c r="J11">
        <v>72</v>
      </c>
      <c r="K11">
        <v>69</v>
      </c>
      <c r="L11">
        <v>88</v>
      </c>
      <c r="M11">
        <v>100</v>
      </c>
      <c r="N11" s="4">
        <f t="shared" si="0"/>
        <v>82.3444297132</v>
      </c>
      <c r="O11" s="4">
        <f t="shared" si="2"/>
        <v>37.054993370940004</v>
      </c>
      <c r="P11" s="4">
        <f t="shared" si="3"/>
        <v>12.24</v>
      </c>
      <c r="Q11" s="4">
        <f t="shared" si="4"/>
        <v>11.73</v>
      </c>
      <c r="R11" s="4">
        <f t="shared" si="5"/>
        <v>17.600000000000001</v>
      </c>
      <c r="S11" s="4">
        <f t="shared" si="6"/>
        <v>1</v>
      </c>
      <c r="T11" s="4">
        <f t="shared" si="7"/>
        <v>79.624993370940018</v>
      </c>
      <c r="V11" t="s">
        <v>43</v>
      </c>
    </row>
    <row r="12" spans="1:22" x14ac:dyDescent="0.25">
      <c r="A12" s="2" t="s">
        <v>19</v>
      </c>
      <c r="B12" s="1">
        <v>1288849</v>
      </c>
      <c r="C12" s="1">
        <v>86</v>
      </c>
      <c r="D12" s="4">
        <f t="shared" si="1"/>
        <v>83.42</v>
      </c>
      <c r="E12" s="1">
        <v>81.904761899999997</v>
      </c>
      <c r="F12">
        <v>90.56</v>
      </c>
      <c r="G12" s="4">
        <f t="shared" si="8"/>
        <v>89.654399999999995</v>
      </c>
      <c r="H12">
        <v>100</v>
      </c>
      <c r="I12" s="4">
        <v>100</v>
      </c>
      <c r="J12">
        <v>90</v>
      </c>
      <c r="K12">
        <v>94</v>
      </c>
      <c r="L12">
        <v>95</v>
      </c>
      <c r="M12">
        <v>100</v>
      </c>
      <c r="N12" s="4">
        <f t="shared" si="0"/>
        <v>88.775953522000009</v>
      </c>
      <c r="O12" s="4">
        <f t="shared" si="2"/>
        <v>39.949179084900003</v>
      </c>
      <c r="P12" s="4">
        <f t="shared" si="3"/>
        <v>15.3</v>
      </c>
      <c r="Q12" s="4">
        <f t="shared" si="4"/>
        <v>15.98</v>
      </c>
      <c r="R12" s="4">
        <f t="shared" si="5"/>
        <v>19</v>
      </c>
      <c r="S12" s="4">
        <f t="shared" si="6"/>
        <v>1</v>
      </c>
      <c r="T12" s="4">
        <f t="shared" si="7"/>
        <v>91.229179084900011</v>
      </c>
      <c r="V12" t="s">
        <v>48</v>
      </c>
    </row>
    <row r="13" spans="1:22" x14ac:dyDescent="0.25">
      <c r="A13" s="2" t="s">
        <v>20</v>
      </c>
      <c r="B13" s="1">
        <v>1359785</v>
      </c>
      <c r="C13" s="1">
        <v>86</v>
      </c>
      <c r="D13" s="4">
        <f t="shared" si="1"/>
        <v>83.42</v>
      </c>
      <c r="E13" s="1">
        <v>73.809523810000002</v>
      </c>
      <c r="F13">
        <v>88.52</v>
      </c>
      <c r="G13" s="4">
        <f t="shared" si="8"/>
        <v>87.634799999999998</v>
      </c>
      <c r="H13">
        <v>85</v>
      </c>
      <c r="I13" s="4">
        <f t="shared" si="9"/>
        <v>87</v>
      </c>
      <c r="J13">
        <v>73</v>
      </c>
      <c r="K13">
        <v>70</v>
      </c>
      <c r="L13">
        <v>76</v>
      </c>
      <c r="M13">
        <v>75</v>
      </c>
      <c r="N13" s="4">
        <f t="shared" si="0"/>
        <v>81.794667047800004</v>
      </c>
      <c r="O13" s="4">
        <f t="shared" si="2"/>
        <v>36.807600171510003</v>
      </c>
      <c r="P13" s="4">
        <f t="shared" si="3"/>
        <v>12.41</v>
      </c>
      <c r="Q13" s="4">
        <f t="shared" si="4"/>
        <v>11.9</v>
      </c>
      <c r="R13" s="4">
        <f t="shared" si="5"/>
        <v>15.200000000000001</v>
      </c>
      <c r="S13" s="4">
        <f t="shared" si="6"/>
        <v>0.75</v>
      </c>
      <c r="T13" s="4">
        <f t="shared" si="7"/>
        <v>77.067600171509994</v>
      </c>
      <c r="V13" t="s">
        <v>43</v>
      </c>
    </row>
    <row r="14" spans="1:22" x14ac:dyDescent="0.25">
      <c r="A14" s="2" t="s">
        <v>21</v>
      </c>
      <c r="B14" s="1">
        <v>840637</v>
      </c>
      <c r="C14" s="1">
        <v>86</v>
      </c>
      <c r="D14" s="4">
        <f t="shared" si="1"/>
        <v>83.42</v>
      </c>
      <c r="E14" s="1">
        <v>45</v>
      </c>
      <c r="F14">
        <v>88.52</v>
      </c>
      <c r="G14" s="4">
        <f t="shared" si="8"/>
        <v>87.634799999999998</v>
      </c>
      <c r="H14">
        <v>68</v>
      </c>
      <c r="I14" s="4">
        <f t="shared" si="9"/>
        <v>70</v>
      </c>
      <c r="J14">
        <v>75</v>
      </c>
      <c r="K14">
        <v>78</v>
      </c>
      <c r="L14">
        <v>80</v>
      </c>
      <c r="M14">
        <v>100</v>
      </c>
      <c r="N14" s="4">
        <f t="shared" si="0"/>
        <v>66.427047999999999</v>
      </c>
      <c r="O14" s="4">
        <f t="shared" si="2"/>
        <v>29.892171600000001</v>
      </c>
      <c r="P14" s="4">
        <f t="shared" si="3"/>
        <v>12.750000000000002</v>
      </c>
      <c r="Q14" s="4">
        <f t="shared" si="4"/>
        <v>13.260000000000002</v>
      </c>
      <c r="R14" s="4">
        <f t="shared" si="5"/>
        <v>16</v>
      </c>
      <c r="S14" s="4">
        <f t="shared" si="6"/>
        <v>1</v>
      </c>
      <c r="T14" s="4">
        <f t="shared" si="7"/>
        <v>72.902171600000003</v>
      </c>
      <c r="V14" t="s">
        <v>45</v>
      </c>
    </row>
    <row r="16" spans="1:22" x14ac:dyDescent="0.25">
      <c r="A16" t="s">
        <v>23</v>
      </c>
      <c r="B16" t="s">
        <v>6</v>
      </c>
      <c r="C16" t="s">
        <v>7</v>
      </c>
      <c r="D16" t="s">
        <v>22</v>
      </c>
      <c r="E16" t="s">
        <v>8</v>
      </c>
      <c r="F16" t="s">
        <v>24</v>
      </c>
      <c r="I16"/>
    </row>
    <row r="17" spans="1:9" x14ac:dyDescent="0.25">
      <c r="B17" s="3">
        <v>0.17</v>
      </c>
      <c r="C17" s="3">
        <v>0.17</v>
      </c>
      <c r="D17" s="3">
        <v>0.2</v>
      </c>
      <c r="E17" s="3">
        <v>0.01</v>
      </c>
      <c r="F17" s="3">
        <v>0.45</v>
      </c>
      <c r="G17" s="3"/>
      <c r="I17">
        <f>AVERAGE(I2:I14)</f>
        <v>79.230769230769226</v>
      </c>
    </row>
    <row r="19" spans="1:9" x14ac:dyDescent="0.25">
      <c r="A19" t="s">
        <v>25</v>
      </c>
      <c r="B19" t="s">
        <v>2</v>
      </c>
      <c r="C19" t="s">
        <v>3</v>
      </c>
      <c r="D19" t="s">
        <v>4</v>
      </c>
      <c r="E19" t="s">
        <v>5</v>
      </c>
      <c r="F19" s="4"/>
      <c r="G19"/>
      <c r="H19" s="4"/>
      <c r="I19"/>
    </row>
    <row r="20" spans="1:9" x14ac:dyDescent="0.25">
      <c r="B20" t="s">
        <v>26</v>
      </c>
      <c r="C20" t="s">
        <v>27</v>
      </c>
      <c r="D20" t="s">
        <v>28</v>
      </c>
      <c r="E20" t="s">
        <v>29</v>
      </c>
      <c r="F20" s="4"/>
      <c r="G20"/>
      <c r="H20" s="4"/>
      <c r="I20"/>
    </row>
    <row r="22" spans="1:9" x14ac:dyDescent="0.25">
      <c r="A22" t="s">
        <v>30</v>
      </c>
    </row>
    <row r="23" spans="1:9" x14ac:dyDescent="0.25">
      <c r="A23" t="s">
        <v>34</v>
      </c>
    </row>
  </sheetData>
  <hyperlinks>
    <hyperlink ref="A2" r:id="rId1" display="mailto:sjavila@uh.edu"/>
    <hyperlink ref="A3" r:id="rId2" display="mailto:adbolin@uh.edu"/>
    <hyperlink ref="A4" r:id="rId3" display="mailto:sbonilla@uh.edu"/>
    <hyperlink ref="A5" r:id="rId4" display="mailto:haflores@uh.edu"/>
    <hyperlink ref="A6" r:id="rId5" display="mailto:ljgaeth@uh.edu"/>
    <hyperlink ref="A7" r:id="rId6" display="mailto:rwhampton@uh.edu"/>
    <hyperlink ref="A9" r:id="rId7" display="mailto:ttle46@uh.edu"/>
    <hyperlink ref="A10" r:id="rId8" display="mailto:mcticer@uh.edu"/>
    <hyperlink ref="A11" r:id="rId9" display="mailto:jntran9@uh.edu"/>
    <hyperlink ref="A12" r:id="rId10" display="mailto:qatran3@uh.edu"/>
    <hyperlink ref="A13" r:id="rId11" display="mailto:twyang@uh.edu"/>
    <hyperlink ref="A14" r:id="rId12" display="mailto:mvanesch@uh.edu"/>
  </hyperlinks>
  <pageMargins left="0.7" right="0.7" top="0.75" bottom="0.75" header="0.3" footer="0.3"/>
  <pageSetup scale="61" fitToHeight="0" orientation="landscape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cabbage</dc:creator>
  <cp:lastModifiedBy>Christoph Eick</cp:lastModifiedBy>
  <cp:lastPrinted>2016-05-13T14:10:03Z</cp:lastPrinted>
  <dcterms:created xsi:type="dcterms:W3CDTF">2016-05-12T18:10:47Z</dcterms:created>
  <dcterms:modified xsi:type="dcterms:W3CDTF">2016-05-13T14:26:18Z</dcterms:modified>
</cp:coreProperties>
</file>